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elmers\Hawaii_WUI\"/>
    </mc:Choice>
  </mc:AlternateContent>
  <xr:revisionPtr revIDLastSave="0" documentId="13_ncr:1_{BA58AF9D-4029-414E-B22D-313EDFD71D79}" xr6:coauthVersionLast="47" xr6:coauthVersionMax="47" xr10:uidLastSave="{00000000-0000-0000-0000-000000000000}"/>
  <bookViews>
    <workbookView xWindow="-45" yWindow="135" windowWidth="21195" windowHeight="20430" xr2:uid="{E75EDF6B-3BAC-436D-AEBD-72AA232236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B2" i="1"/>
  <c r="B6" i="1"/>
  <c r="B7" i="1"/>
  <c r="B8" i="1"/>
  <c r="B9" i="1"/>
  <c r="B10" i="1"/>
  <c r="B11" i="1"/>
  <c r="G11" i="1" s="1"/>
  <c r="B12" i="1"/>
  <c r="J12" i="1" s="1"/>
  <c r="B13" i="1"/>
  <c r="E6" i="1"/>
  <c r="E7" i="1"/>
  <c r="E8" i="1"/>
  <c r="G8" i="1" s="1"/>
  <c r="E9" i="1"/>
  <c r="E10" i="1"/>
  <c r="E11" i="1"/>
  <c r="E12" i="1"/>
  <c r="E13" i="1"/>
  <c r="B5" i="1"/>
  <c r="H5" i="1" s="1"/>
  <c r="E5" i="1"/>
  <c r="J6" i="1"/>
  <c r="G7" i="1"/>
  <c r="D13" i="1"/>
  <c r="F13" i="1"/>
  <c r="C13" i="1"/>
  <c r="I10" i="1"/>
  <c r="J2" i="1"/>
  <c r="J9" i="1" l="1"/>
  <c r="I5" i="1"/>
  <c r="G10" i="1"/>
  <c r="G5" i="1"/>
  <c r="I2" i="1"/>
  <c r="H2" i="1"/>
  <c r="G2" i="1"/>
  <c r="H7" i="1"/>
  <c r="H10" i="1"/>
  <c r="I7" i="1"/>
  <c r="J7" i="1"/>
  <c r="J13" i="1"/>
  <c r="H8" i="1"/>
  <c r="H11" i="1"/>
  <c r="I8" i="1"/>
  <c r="J8" i="1"/>
  <c r="G6" i="1"/>
  <c r="G9" i="1"/>
  <c r="G12" i="1"/>
  <c r="I11" i="1"/>
  <c r="J5" i="1"/>
  <c r="J11" i="1"/>
  <c r="H6" i="1"/>
  <c r="H9" i="1"/>
  <c r="H12" i="1"/>
  <c r="J10" i="1"/>
  <c r="I9" i="1"/>
  <c r="I12" i="1"/>
  <c r="I6" i="1"/>
  <c r="I13" i="1" l="1"/>
  <c r="G13" i="1"/>
  <c r="H13" i="1"/>
</calcChain>
</file>

<file path=xl/sharedStrings.xml><?xml version="1.0" encoding="utf-8"?>
<sst xmlns="http://schemas.openxmlformats.org/spreadsheetml/2006/main" count="30" uniqueCount="22">
  <si>
    <t>TOTAL#</t>
  </si>
  <si>
    <t>FIRE AREA</t>
  </si>
  <si>
    <t>%intermix</t>
  </si>
  <si>
    <t>%interface</t>
  </si>
  <si>
    <t>%wui</t>
  </si>
  <si>
    <t>%nonwui</t>
  </si>
  <si>
    <t>ISLAND</t>
  </si>
  <si>
    <t>STATE total (all Hawaii)</t>
  </si>
  <si>
    <t>Lahaina fire perimeter</t>
  </si>
  <si>
    <t>Hawaii</t>
  </si>
  <si>
    <t>Kahoolawe</t>
  </si>
  <si>
    <t>Kauai</t>
  </si>
  <si>
    <t>Lanai</t>
  </si>
  <si>
    <t>Maui</t>
  </si>
  <si>
    <t>Molokai</t>
  </si>
  <si>
    <t>Niihau</t>
  </si>
  <si>
    <t>Oahu</t>
  </si>
  <si>
    <t>INTERMIX_WUI#</t>
  </si>
  <si>
    <t>INTERFACE_WUI#</t>
  </si>
  <si>
    <t>NON_WUI#</t>
  </si>
  <si>
    <t>TOTAL_WUI#</t>
  </si>
  <si>
    <t>TOTAL_BUILDINGS#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</si>
</sst>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58FA-26CD-4341-831F-CAB26920C742}">
  <dimension ref="A1:J13"/>
  <sheetViews>
    <sheetView tabSelected="1" workbookViewId="0">
      <selection activeCell="D28" sqref="D28"/>
    </sheetView>
  </sheetViews>
  <sheetFormatPr defaultRowHeight="15" x14ac:dyDescent="0.25"/>
  <cols>
    <col min="1" max="1" width="23.7109375" customWidth="1"/>
    <col min="2" max="3" width="18.7109375" style="25" customWidth="1"/>
    <col min="4" max="6" width="18.7109375" style="2" customWidth="1"/>
    <col min="7" max="7" width="12.7109375" style="3" customWidth="1"/>
    <col min="8" max="10" width="12.7109375" style="1" customWidth="1"/>
  </cols>
  <sheetData>
    <row r="1" spans="1:10" x14ac:dyDescent="0.25">
      <c r="A1" s="4" t="s">
        <v>1</v>
      </c>
      <c r="B1" s="23" t="s">
        <v>21</v>
      </c>
      <c r="C1" s="23" t="s">
        <v>17</v>
      </c>
      <c r="D1" s="5" t="s">
        <v>18</v>
      </c>
      <c r="E1" s="5" t="s">
        <v>20</v>
      </c>
      <c r="F1" s="5" t="s">
        <v>19</v>
      </c>
      <c r="G1" s="6" t="s">
        <v>2</v>
      </c>
      <c r="H1" s="5" t="s">
        <v>3</v>
      </c>
      <c r="I1" s="5" t="s">
        <v>4</v>
      </c>
      <c r="J1" s="5" t="s">
        <v>5</v>
      </c>
    </row>
    <row r="2" spans="1:10" x14ac:dyDescent="0.25">
      <c r="A2" s="11" t="s">
        <v>8</v>
      </c>
      <c r="B2" s="24">
        <f>SUM(E2:F2)</f>
        <v>1300</v>
      </c>
      <c r="C2" s="24">
        <v>31</v>
      </c>
      <c r="D2" s="12">
        <v>1269</v>
      </c>
      <c r="E2" s="12">
        <f>C2+D2</f>
        <v>1300</v>
      </c>
      <c r="F2" s="12">
        <v>0</v>
      </c>
      <c r="G2" s="13">
        <f>C2/B2</f>
        <v>2.3846153846153847E-2</v>
      </c>
      <c r="H2" s="14">
        <f>D2/B2</f>
        <v>0.97615384615384615</v>
      </c>
      <c r="I2" s="14">
        <f>SUM(C2:D2)/B2</f>
        <v>1</v>
      </c>
      <c r="J2" s="14">
        <f>F2/B2</f>
        <v>0</v>
      </c>
    </row>
    <row r="3" spans="1:10" x14ac:dyDescent="0.25">
      <c r="G3" s="7"/>
      <c r="H3" s="8"/>
      <c r="I3" s="8"/>
      <c r="J3" s="8"/>
    </row>
    <row r="4" spans="1:10" x14ac:dyDescent="0.25">
      <c r="A4" s="4" t="s">
        <v>6</v>
      </c>
      <c r="B4" s="23" t="s">
        <v>0</v>
      </c>
      <c r="C4" s="23" t="s">
        <v>17</v>
      </c>
      <c r="D4" s="5" t="s">
        <v>18</v>
      </c>
      <c r="E4" s="5" t="s">
        <v>20</v>
      </c>
      <c r="F4" s="5" t="s">
        <v>19</v>
      </c>
      <c r="G4" s="9" t="s">
        <v>2</v>
      </c>
      <c r="H4" s="10" t="s">
        <v>3</v>
      </c>
      <c r="I4" s="10" t="s">
        <v>4</v>
      </c>
      <c r="J4" s="10" t="s">
        <v>5</v>
      </c>
    </row>
    <row r="5" spans="1:10" x14ac:dyDescent="0.25">
      <c r="A5" t="s">
        <v>9</v>
      </c>
      <c r="B5" s="25">
        <f>SUM(E5:F5)</f>
        <v>65224</v>
      </c>
      <c r="C5" s="25">
        <v>27453</v>
      </c>
      <c r="D5" s="2">
        <v>35096</v>
      </c>
      <c r="E5" s="2">
        <f>C5+D5</f>
        <v>62549</v>
      </c>
      <c r="F5" s="2">
        <v>2675</v>
      </c>
      <c r="G5" s="7">
        <f>C5/B5</f>
        <v>0.42090334846068933</v>
      </c>
      <c r="H5" s="8">
        <f>D5/B5</f>
        <v>0.5380841408070649</v>
      </c>
      <c r="I5" s="8">
        <f>SUM(C5:D5)/B5</f>
        <v>0.95898748926775423</v>
      </c>
      <c r="J5" s="8">
        <f>F5/B5</f>
        <v>4.1012510732245801E-2</v>
      </c>
    </row>
    <row r="6" spans="1:10" x14ac:dyDescent="0.25">
      <c r="A6" t="s">
        <v>10</v>
      </c>
      <c r="B6" s="25">
        <f t="shared" ref="B6:B13" si="0">SUM(E6:F6)</f>
        <v>16</v>
      </c>
      <c r="C6" s="25">
        <v>9</v>
      </c>
      <c r="D6" s="2">
        <v>0</v>
      </c>
      <c r="E6" s="2">
        <f t="shared" ref="E6:E13" si="1">C6+D6</f>
        <v>9</v>
      </c>
      <c r="F6" s="2">
        <v>7</v>
      </c>
      <c r="G6" s="7">
        <f>C6/B6</f>
        <v>0.5625</v>
      </c>
      <c r="H6" s="8">
        <f>D6/B6</f>
        <v>0</v>
      </c>
      <c r="I6" s="8">
        <f>SUM(C6:D6)/B6</f>
        <v>0.5625</v>
      </c>
      <c r="J6" s="8">
        <f>F6/B6</f>
        <v>0.4375</v>
      </c>
    </row>
    <row r="7" spans="1:10" x14ac:dyDescent="0.25">
      <c r="A7" t="s">
        <v>11</v>
      </c>
      <c r="B7" s="25">
        <f t="shared" si="0"/>
        <v>18807</v>
      </c>
      <c r="C7" s="25">
        <v>2706</v>
      </c>
      <c r="D7" s="2">
        <v>15844</v>
      </c>
      <c r="E7" s="2">
        <f t="shared" si="1"/>
        <v>18550</v>
      </c>
      <c r="F7" s="2">
        <v>257</v>
      </c>
      <c r="G7" s="7">
        <f>C7/B7</f>
        <v>0.14388259690540756</v>
      </c>
      <c r="H7" s="8">
        <f>D7/B7</f>
        <v>0.84245227840697612</v>
      </c>
      <c r="I7" s="8">
        <f>SUM(C7:D7)/B7</f>
        <v>0.98633487531238373</v>
      </c>
      <c r="J7" s="8">
        <f>F7/B7</f>
        <v>1.3665124687616314E-2</v>
      </c>
    </row>
    <row r="8" spans="1:10" x14ac:dyDescent="0.25">
      <c r="A8" t="s">
        <v>12</v>
      </c>
      <c r="B8" s="25">
        <f t="shared" si="0"/>
        <v>1182</v>
      </c>
      <c r="C8" s="25">
        <v>142</v>
      </c>
      <c r="D8" s="2">
        <v>1010</v>
      </c>
      <c r="E8" s="2">
        <f t="shared" si="1"/>
        <v>1152</v>
      </c>
      <c r="F8" s="2">
        <v>30</v>
      </c>
      <c r="G8" s="7">
        <f>C8/B8</f>
        <v>0.12013536379018612</v>
      </c>
      <c r="H8" s="8">
        <f>D8/B8</f>
        <v>0.85448392554991537</v>
      </c>
      <c r="I8" s="8">
        <f>SUM(C8:D8)/B8</f>
        <v>0.97461928934010156</v>
      </c>
      <c r="J8" s="8">
        <f>F8/B8</f>
        <v>2.5380710659898477E-2</v>
      </c>
    </row>
    <row r="9" spans="1:10" x14ac:dyDescent="0.25">
      <c r="A9" s="19" t="s">
        <v>13</v>
      </c>
      <c r="B9" s="25">
        <f t="shared" si="0"/>
        <v>31642</v>
      </c>
      <c r="C9" s="27">
        <v>4896</v>
      </c>
      <c r="D9" s="20">
        <v>25386</v>
      </c>
      <c r="E9" s="2">
        <f t="shared" si="1"/>
        <v>30282</v>
      </c>
      <c r="F9" s="20">
        <v>1360</v>
      </c>
      <c r="G9" s="21">
        <f>C9/B9</f>
        <v>0.15473105366285317</v>
      </c>
      <c r="H9" s="22">
        <f>D9/B9</f>
        <v>0.80228809809746537</v>
      </c>
      <c r="I9" s="22">
        <f>SUM(C9:D9)/B9</f>
        <v>0.9570191517603186</v>
      </c>
      <c r="J9" s="22">
        <f>F9/B9</f>
        <v>4.2980848239681436E-2</v>
      </c>
    </row>
    <row r="10" spans="1:10" x14ac:dyDescent="0.25">
      <c r="A10" t="s">
        <v>14</v>
      </c>
      <c r="B10" s="25">
        <f t="shared" si="0"/>
        <v>2030</v>
      </c>
      <c r="C10" s="25">
        <v>1325</v>
      </c>
      <c r="D10" s="2">
        <v>582</v>
      </c>
      <c r="E10" s="2">
        <f t="shared" si="1"/>
        <v>1907</v>
      </c>
      <c r="F10" s="2">
        <v>123</v>
      </c>
      <c r="G10" s="7">
        <f>C10/B10</f>
        <v>0.65270935960591137</v>
      </c>
      <c r="H10" s="8">
        <f>D10/B10</f>
        <v>0.28669950738916256</v>
      </c>
      <c r="I10" s="8">
        <f>SUM(C10:D10)/B10</f>
        <v>0.93940886699507387</v>
      </c>
      <c r="J10" s="8">
        <f>F10/B10</f>
        <v>6.0591133004926107E-2</v>
      </c>
    </row>
    <row r="11" spans="1:10" x14ac:dyDescent="0.25">
      <c r="A11" t="s">
        <v>15</v>
      </c>
      <c r="B11" s="25">
        <f t="shared" si="0"/>
        <v>18</v>
      </c>
      <c r="C11" s="25">
        <v>13</v>
      </c>
      <c r="D11" s="2">
        <v>0</v>
      </c>
      <c r="E11" s="2">
        <f t="shared" si="1"/>
        <v>13</v>
      </c>
      <c r="F11" s="2">
        <v>5</v>
      </c>
      <c r="G11" s="7">
        <f>C11/B11</f>
        <v>0.72222222222222221</v>
      </c>
      <c r="H11" s="8">
        <f>D11/B11</f>
        <v>0</v>
      </c>
      <c r="I11" s="8">
        <f>SUM(C11:D11)/B11</f>
        <v>0.72222222222222221</v>
      </c>
      <c r="J11" s="8">
        <f>F11/B11</f>
        <v>0.27777777777777779</v>
      </c>
    </row>
    <row r="12" spans="1:10" x14ac:dyDescent="0.25">
      <c r="A12" t="s">
        <v>16</v>
      </c>
      <c r="B12" s="25">
        <f t="shared" si="0"/>
        <v>133989</v>
      </c>
      <c r="C12" s="25">
        <v>15998</v>
      </c>
      <c r="D12" s="2">
        <v>108384</v>
      </c>
      <c r="E12" s="2">
        <f t="shared" si="1"/>
        <v>124382</v>
      </c>
      <c r="F12" s="2">
        <v>9607</v>
      </c>
      <c r="G12" s="7">
        <f>C12/B12</f>
        <v>0.11939786101844181</v>
      </c>
      <c r="H12" s="8">
        <f>D12/B12</f>
        <v>0.80890222331683947</v>
      </c>
      <c r="I12" s="8">
        <f>SUM(C12:D12)/B12</f>
        <v>0.92830008433528122</v>
      </c>
      <c r="J12" s="8">
        <f>F12/B12</f>
        <v>7.1699915664718741E-2</v>
      </c>
    </row>
    <row r="13" spans="1:10" x14ac:dyDescent="0.25">
      <c r="A13" s="15" t="s">
        <v>7</v>
      </c>
      <c r="B13" s="26">
        <f t="shared" si="0"/>
        <v>252908</v>
      </c>
      <c r="C13" s="26">
        <f>SUM(C5:C12)</f>
        <v>52542</v>
      </c>
      <c r="D13" s="16">
        <f t="shared" ref="D13:F13" si="2">SUM(D5:D12)</f>
        <v>186302</v>
      </c>
      <c r="E13" s="16">
        <f t="shared" si="1"/>
        <v>238844</v>
      </c>
      <c r="F13" s="16">
        <f t="shared" si="2"/>
        <v>14064</v>
      </c>
      <c r="G13" s="17">
        <f>C13/B13</f>
        <v>0.20775143530453763</v>
      </c>
      <c r="H13" s="18">
        <f>D13/B13</f>
        <v>0.73663941037847758</v>
      </c>
      <c r="I13" s="18">
        <f>SUM(C13:D13)/B13</f>
        <v>0.94439084568301512</v>
      </c>
      <c r="J13" s="18">
        <f>F13/B13</f>
        <v>5.5609154316984835E-2</v>
      </c>
    </row>
  </sheetData>
  <sortState xmlns:xlrd2="http://schemas.microsoft.com/office/spreadsheetml/2017/richdata2" ref="A5:J12">
    <sortCondition ref="A5:A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Helmers</dc:creator>
  <cp:lastModifiedBy>David Helmers</cp:lastModifiedBy>
  <dcterms:created xsi:type="dcterms:W3CDTF">2023-08-15T15:27:50Z</dcterms:created>
  <dcterms:modified xsi:type="dcterms:W3CDTF">2023-09-26T14:59:47Z</dcterms:modified>
</cp:coreProperties>
</file>